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90" windowWidth="13710" windowHeight="9030"/>
  </bookViews>
  <sheets>
    <sheet name="Reisekostenabrechnung" sheetId="1" r:id="rId1"/>
  </sheets>
  <calcPr calcId="124519"/>
</workbook>
</file>

<file path=xl/calcChain.xml><?xml version="1.0" encoding="utf-8"?>
<calcChain xmlns="http://schemas.openxmlformats.org/spreadsheetml/2006/main">
  <c r="L7" i="1"/>
  <c r="L47"/>
  <c r="G44"/>
  <c r="F44"/>
  <c r="I44" s="1"/>
  <c r="E44"/>
  <c r="C44"/>
  <c r="I37"/>
  <c r="I39"/>
  <c r="I38"/>
  <c r="I36"/>
  <c r="I32"/>
  <c r="I30"/>
  <c r="I26"/>
  <c r="I22"/>
  <c r="I17"/>
  <c r="I16"/>
  <c r="I40"/>
  <c r="I35"/>
  <c r="I34"/>
  <c r="I33"/>
  <c r="I31"/>
  <c r="I29"/>
  <c r="I28"/>
  <c r="I27"/>
  <c r="I25"/>
  <c r="I24"/>
  <c r="I23"/>
  <c r="I21"/>
  <c r="I20"/>
  <c r="I19"/>
  <c r="I18"/>
  <c r="I15"/>
  <c r="I14"/>
  <c r="I13"/>
  <c r="I12"/>
  <c r="I11"/>
  <c r="I10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10"/>
  <c r="K16"/>
  <c r="K15"/>
  <c r="K14"/>
  <c r="K13"/>
  <c r="K12"/>
  <c r="K11"/>
  <c r="K10"/>
  <c r="I7"/>
  <c r="B5"/>
  <c r="D44" l="1"/>
  <c r="K43"/>
  <c r="I46" s="1"/>
  <c r="I43"/>
  <c r="J43"/>
  <c r="I45" s="1"/>
  <c r="M10"/>
  <c r="M47" s="1"/>
  <c r="I50" l="1"/>
</calcChain>
</file>

<file path=xl/sharedStrings.xml><?xml version="1.0" encoding="utf-8"?>
<sst xmlns="http://schemas.openxmlformats.org/spreadsheetml/2006/main" count="58" uniqueCount="50">
  <si>
    <t>TARIH</t>
  </si>
  <si>
    <t>ÖZET</t>
  </si>
  <si>
    <t>ADI / SOYADI :</t>
  </si>
  <si>
    <t>PERSONEL NUMARASI :</t>
  </si>
  <si>
    <t>DÖNEM</t>
  </si>
  <si>
    <t>SECTÖR</t>
  </si>
  <si>
    <t>ISE BASLANGIC TARIHI :</t>
  </si>
  <si>
    <t>TROJ-MEDIA  ( GÜVENLIKSISTEMLERI )</t>
  </si>
  <si>
    <t>RESIM</t>
  </si>
  <si>
    <t>IS / GÜNÜ :</t>
  </si>
  <si>
    <t>CALISMA / DALIKASI ( GÜNLÜK ) :</t>
  </si>
  <si>
    <t>RAPORSUZ / EKSIK ( DAK )</t>
  </si>
  <si>
    <t>TL</t>
  </si>
  <si>
    <t>SAAT / ÜCRETI :</t>
  </si>
  <si>
    <t>YOL / ÜCRETI :</t>
  </si>
  <si>
    <t>YEMEK / ÜCRETI :</t>
  </si>
  <si>
    <t>TOPLAM / ÜCRET :</t>
  </si>
  <si>
    <t>KESINTI / DAKIKADA :</t>
  </si>
  <si>
    <t>KESINTI / AVANS</t>
  </si>
  <si>
    <t>CALISILMIS / DAK</t>
  </si>
  <si>
    <t>KESINTI /RAPORSUZ ( TL )</t>
  </si>
  <si>
    <t>YOL / YEMEK /AVANS</t>
  </si>
  <si>
    <t>Toplam Avans/Yol 7 Yemek</t>
  </si>
  <si>
    <t>Toplam/RAPORSUZ</t>
  </si>
  <si>
    <t>TOPLAM :</t>
  </si>
  <si>
    <t>AVANS :</t>
  </si>
  <si>
    <t>KESINTI RAPORSUZ :</t>
  </si>
  <si>
    <t>TOPLAM ÜCRET TL :</t>
  </si>
  <si>
    <t>ÖDENECEK ( TL ) :</t>
  </si>
  <si>
    <t>DAKIKA</t>
  </si>
  <si>
    <t>Cumartesi/Mesai</t>
  </si>
  <si>
    <t>EKSI</t>
  </si>
  <si>
    <t>ARTI</t>
  </si>
  <si>
    <t>TOPLAM MESAI TL :</t>
  </si>
  <si>
    <t>IZIN / DAKIKASI :</t>
  </si>
  <si>
    <t>Dakika</t>
  </si>
  <si>
    <t>Kulanilan / IZIN</t>
  </si>
  <si>
    <t>PRIM ( TL = % )</t>
  </si>
  <si>
    <t>KOTA</t>
  </si>
  <si>
    <t>KOTA / TOPLAM</t>
  </si>
  <si>
    <t>PRIM / TOPLAM</t>
  </si>
  <si>
    <t xml:space="preserve">PERSONEL </t>
  </si>
  <si>
    <t>AYSE CANLITEPE</t>
  </si>
  <si>
    <t>Yol / Yemek</t>
  </si>
  <si>
    <t>KALAN / IZIN</t>
  </si>
  <si>
    <t>TROJ-MEDIA   VERMIS OLDUGU MAASIMI ALDIM</t>
  </si>
  <si>
    <t>VE HICBIR ALACAGIM YOKTUR.</t>
  </si>
  <si>
    <t>TARIH: 14.02.2014</t>
  </si>
  <si>
    <t>IMZA</t>
  </si>
  <si>
    <t>ADI / SOYADI</t>
  </si>
</sst>
</file>

<file path=xl/styles.xml><?xml version="1.0" encoding="utf-8"?>
<styleSheet xmlns="http://schemas.openxmlformats.org/spreadsheetml/2006/main">
  <numFmts count="4">
    <numFmt numFmtId="164" formatCode="&quot;€&quot;\ #,##0.00"/>
    <numFmt numFmtId="165" formatCode="[$€-2]\ #,##0.00"/>
    <numFmt numFmtId="166" formatCode="[$SFr.-807]\ #,##0.00"/>
    <numFmt numFmtId="167" formatCode="#,##0.00\ [$TL-41F]"/>
  </numFmts>
  <fonts count="1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24"/>
      <name val="Baskerville Old Face"/>
      <family val="1"/>
    </font>
    <font>
      <sz val="10"/>
      <name val="Baskerville Old Face"/>
      <family val="1"/>
    </font>
    <font>
      <b/>
      <sz val="10"/>
      <name val="Baskerville Old Face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 applyAlignment="1">
      <alignment horizontal="right" wrapText="1"/>
    </xf>
    <xf numFmtId="0" fontId="1" fillId="0" borderId="4" xfId="1" applyBorder="1" applyAlignment="1">
      <alignment horizontal="center"/>
    </xf>
    <xf numFmtId="0" fontId="1" fillId="0" borderId="5" xfId="1" applyBorder="1"/>
    <xf numFmtId="0" fontId="1" fillId="0" borderId="5" xfId="1" applyBorder="1" applyAlignment="1" applyProtection="1">
      <alignment horizontal="center"/>
      <protection hidden="1"/>
    </xf>
    <xf numFmtId="0" fontId="1" fillId="0" borderId="5" xfId="1" applyBorder="1" applyAlignment="1" applyProtection="1">
      <alignment horizontal="center" wrapText="1"/>
      <protection hidden="1"/>
    </xf>
    <xf numFmtId="0" fontId="1" fillId="0" borderId="5" xfId="1" applyBorder="1" applyAlignment="1">
      <alignment horizontal="center"/>
    </xf>
    <xf numFmtId="0" fontId="1" fillId="0" borderId="5" xfId="1" applyBorder="1" applyAlignment="1">
      <alignment horizontal="center" wrapText="1"/>
    </xf>
    <xf numFmtId="14" fontId="0" fillId="0" borderId="4" xfId="0" applyNumberFormat="1" applyBorder="1"/>
    <xf numFmtId="0" fontId="0" fillId="0" borderId="5" xfId="0" applyBorder="1" applyAlignment="1">
      <alignment wrapText="1"/>
    </xf>
    <xf numFmtId="14" fontId="0" fillId="0" borderId="0" xfId="0" applyNumberFormat="1"/>
    <xf numFmtId="0" fontId="0" fillId="0" borderId="6" xfId="0" applyBorder="1"/>
    <xf numFmtId="0" fontId="2" fillId="0" borderId="3" xfId="0" applyFont="1" applyBorder="1"/>
    <xf numFmtId="0" fontId="0" fillId="0" borderId="7" xfId="0" applyBorder="1"/>
    <xf numFmtId="164" fontId="3" fillId="3" borderId="5" xfId="0" applyNumberFormat="1" applyFont="1" applyFill="1" applyBorder="1"/>
    <xf numFmtId="166" fontId="0" fillId="0" borderId="5" xfId="0" applyNumberFormat="1" applyBorder="1"/>
    <xf numFmtId="0" fontId="4" fillId="2" borderId="9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1" xfId="0" applyFont="1" applyFill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167" fontId="0" fillId="3" borderId="8" xfId="0" applyNumberFormat="1" applyFill="1" applyBorder="1"/>
    <xf numFmtId="167" fontId="0" fillId="0" borderId="8" xfId="0" applyNumberFormat="1" applyBorder="1"/>
    <xf numFmtId="167" fontId="0" fillId="3" borderId="5" xfId="0" applyNumberFormat="1" applyFill="1" applyBorder="1"/>
    <xf numFmtId="167" fontId="0" fillId="0" borderId="5" xfId="0" applyNumberFormat="1" applyBorder="1"/>
    <xf numFmtId="167" fontId="0" fillId="0" borderId="7" xfId="0" applyNumberFormat="1" applyBorder="1"/>
    <xf numFmtId="167" fontId="2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7" fontId="0" fillId="0" borderId="6" xfId="0" applyNumberFormat="1" applyBorder="1"/>
    <xf numFmtId="0" fontId="5" fillId="0" borderId="11" xfId="0" applyFont="1" applyBorder="1"/>
    <xf numFmtId="0" fontId="0" fillId="0" borderId="12" xfId="0" applyBorder="1"/>
    <xf numFmtId="0" fontId="0" fillId="0" borderId="0" xfId="0" applyBorder="1"/>
    <xf numFmtId="167" fontId="0" fillId="3" borderId="5" xfId="0" applyNumberFormat="1" applyFill="1" applyBorder="1" applyAlignment="1">
      <alignment horizontal="center"/>
    </xf>
    <xf numFmtId="167" fontId="5" fillId="0" borderId="7" xfId="0" applyNumberFormat="1" applyFont="1" applyBorder="1"/>
    <xf numFmtId="0" fontId="1" fillId="0" borderId="0" xfId="0" applyFont="1"/>
    <xf numFmtId="0" fontId="5" fillId="0" borderId="1" xfId="0" applyFont="1" applyBorder="1"/>
    <xf numFmtId="167" fontId="2" fillId="0" borderId="13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0" fontId="2" fillId="0" borderId="8" xfId="0" applyNumberFormat="1" applyFont="1" applyBorder="1" applyAlignment="1">
      <alignment horizontal="center"/>
    </xf>
    <xf numFmtId="167" fontId="9" fillId="0" borderId="8" xfId="0" applyNumberFormat="1" applyFont="1" applyBorder="1" applyAlignment="1">
      <alignment horizontal="center"/>
    </xf>
    <xf numFmtId="167" fontId="10" fillId="5" borderId="8" xfId="0" applyNumberFormat="1" applyFont="1" applyFill="1" applyBorder="1" applyAlignment="1">
      <alignment horizontal="center"/>
    </xf>
    <xf numFmtId="167" fontId="5" fillId="0" borderId="5" xfId="0" applyNumberFormat="1" applyFont="1" applyBorder="1"/>
    <xf numFmtId="0" fontId="5" fillId="2" borderId="6" xfId="1" applyFont="1" applyFill="1" applyBorder="1" applyAlignment="1">
      <alignment horizontal="center" wrapText="1"/>
    </xf>
    <xf numFmtId="166" fontId="2" fillId="0" borderId="5" xfId="0" applyNumberFormat="1" applyFon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167" fontId="2" fillId="6" borderId="10" xfId="0" applyNumberFormat="1" applyFont="1" applyFill="1" applyBorder="1" applyAlignment="1">
      <alignment horizontal="center"/>
    </xf>
    <xf numFmtId="167" fontId="0" fillId="3" borderId="6" xfId="0" applyNumberFormat="1" applyFill="1" applyBorder="1" applyAlignment="1">
      <alignment horizontal="center"/>
    </xf>
    <xf numFmtId="0" fontId="0" fillId="0" borderId="17" xfId="0" applyBorder="1"/>
    <xf numFmtId="0" fontId="8" fillId="0" borderId="0" xfId="0" applyFont="1"/>
    <xf numFmtId="0" fontId="2" fillId="0" borderId="5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2" fillId="4" borderId="8" xfId="0" applyNumberFormat="1" applyFont="1" applyFill="1" applyBorder="1" applyAlignment="1">
      <alignment horizontal="center"/>
    </xf>
    <xf numFmtId="167" fontId="2" fillId="4" borderId="8" xfId="0" applyNumberFormat="1" applyFont="1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14" fontId="2" fillId="4" borderId="10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67" fontId="5" fillId="5" borderId="10" xfId="0" applyNumberFormat="1" applyFont="1" applyFill="1" applyBorder="1" applyAlignment="1">
      <alignment horizontal="center"/>
    </xf>
    <xf numFmtId="165" fontId="5" fillId="4" borderId="5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7" fontId="0" fillId="0" borderId="10" xfId="0" applyNumberFormat="1" applyBorder="1"/>
    <xf numFmtId="167" fontId="0" fillId="0" borderId="10" xfId="0" applyNumberFormat="1" applyBorder="1" applyAlignment="1">
      <alignment horizontal="center"/>
    </xf>
    <xf numFmtId="167" fontId="11" fillId="5" borderId="10" xfId="0" applyNumberFormat="1" applyFont="1" applyFill="1" applyBorder="1" applyAlignment="1">
      <alignment horizontal="center"/>
    </xf>
    <xf numFmtId="167" fontId="9" fillId="0" borderId="10" xfId="0" applyNumberFormat="1" applyFont="1" applyFill="1" applyBorder="1" applyAlignment="1">
      <alignment horizontal="center"/>
    </xf>
    <xf numFmtId="167" fontId="0" fillId="0" borderId="10" xfId="0" applyNumberFormat="1" applyFill="1" applyBorder="1" applyAlignment="1">
      <alignment horizontal="center"/>
    </xf>
    <xf numFmtId="0" fontId="3" fillId="0" borderId="7" xfId="0" applyFont="1" applyBorder="1"/>
    <xf numFmtId="0" fontId="12" fillId="0" borderId="10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7" fontId="5" fillId="3" borderId="5" xfId="0" applyNumberFormat="1" applyFont="1" applyFill="1" applyBorder="1" applyAlignment="1">
      <alignment horizontal="center"/>
    </xf>
    <xf numFmtId="167" fontId="0" fillId="3" borderId="6" xfId="0" applyNumberFormat="1" applyFill="1" applyBorder="1"/>
    <xf numFmtId="167" fontId="2" fillId="3" borderId="10" xfId="0" applyNumberFormat="1" applyFont="1" applyFill="1" applyBorder="1"/>
    <xf numFmtId="0" fontId="1" fillId="4" borderId="10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center"/>
    </xf>
    <xf numFmtId="0" fontId="1" fillId="0" borderId="5" xfId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/>
    <xf numFmtId="0" fontId="0" fillId="0" borderId="24" xfId="0" applyBorder="1"/>
  </cellXfs>
  <cellStyles count="2">
    <cellStyle name="Normal_Sheet1" xfId="1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161926</xdr:colOff>
      <xdr:row>1</xdr:row>
      <xdr:rowOff>114300</xdr:rowOff>
    </xdr:from>
    <xdr:to>
      <xdr:col>9</xdr:col>
      <xdr:colOff>1248578</xdr:colOff>
      <xdr:row>8</xdr:row>
      <xdr:rowOff>7244</xdr:rowOff>
    </xdr:to>
    <xdr:pic>
      <xdr:nvPicPr>
        <xdr:cNvPr id="2" name="Grafik 1" descr="AYSE CANLITEP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29901" y="514350"/>
          <a:ext cx="1086652" cy="1474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showGridLines="0" tabSelected="1" workbookViewId="0">
      <pane ySplit="9" topLeftCell="A40" activePane="bottomLeft" state="frozen"/>
      <selection pane="bottomLeft" activeCell="A51" sqref="A51:M56"/>
    </sheetView>
  </sheetViews>
  <sheetFormatPr baseColWidth="10" defaultColWidth="9.140625" defaultRowHeight="12.75"/>
  <cols>
    <col min="1" max="1" width="19.42578125" customWidth="1"/>
    <col min="2" max="2" width="23.7109375" customWidth="1"/>
    <col min="3" max="3" width="19.85546875" customWidth="1"/>
    <col min="4" max="4" width="12.5703125" customWidth="1"/>
    <col min="5" max="5" width="12.7109375" customWidth="1"/>
    <col min="6" max="6" width="16.28515625" customWidth="1"/>
    <col min="7" max="7" width="16" customWidth="1"/>
    <col min="8" max="8" width="22.28515625" customWidth="1"/>
    <col min="9" max="9" width="14.140625" customWidth="1"/>
    <col min="10" max="10" width="21.42578125" customWidth="1"/>
    <col min="11" max="11" width="16.7109375" customWidth="1"/>
    <col min="12" max="12" width="13.42578125" customWidth="1"/>
    <col min="13" max="13" width="13.5703125" customWidth="1"/>
  </cols>
  <sheetData>
    <row r="1" spans="1:13" ht="31.5" customHeight="1" thickBot="1">
      <c r="A1" s="26" t="s">
        <v>7</v>
      </c>
      <c r="B1" s="27"/>
      <c r="C1" s="28"/>
      <c r="D1" s="28"/>
      <c r="E1" s="1"/>
      <c r="F1" s="1"/>
      <c r="G1" s="1"/>
      <c r="H1" s="1"/>
      <c r="I1" s="1"/>
      <c r="J1" s="88" t="s">
        <v>8</v>
      </c>
      <c r="K1" s="1"/>
      <c r="L1" s="1"/>
      <c r="M1" s="2"/>
    </row>
    <row r="2" spans="1:13" ht="13.5" thickBot="1">
      <c r="A2" s="3"/>
      <c r="B2" s="15"/>
      <c r="C2" s="4"/>
      <c r="D2" s="4"/>
      <c r="E2" s="4"/>
      <c r="F2" s="15"/>
      <c r="G2" s="4"/>
      <c r="H2" s="15"/>
      <c r="I2" s="15"/>
      <c r="J2" s="4"/>
      <c r="K2" s="15"/>
      <c r="L2" s="15"/>
      <c r="M2" s="15"/>
    </row>
    <row r="3" spans="1:13" ht="23.25" thickBot="1">
      <c r="A3" s="23" t="s">
        <v>2</v>
      </c>
      <c r="B3" s="69" t="s">
        <v>42</v>
      </c>
      <c r="C3" s="17"/>
      <c r="D3" s="4"/>
      <c r="E3" s="23" t="s">
        <v>6</v>
      </c>
      <c r="F3" s="70">
        <v>41645</v>
      </c>
      <c r="G3" s="17"/>
      <c r="H3" s="48" t="s">
        <v>13</v>
      </c>
      <c r="I3" s="47">
        <v>6.02</v>
      </c>
      <c r="J3" s="17"/>
      <c r="K3" s="40" t="s">
        <v>17</v>
      </c>
      <c r="L3" s="41"/>
      <c r="M3" s="38">
        <v>0.13012000000000001</v>
      </c>
    </row>
    <row r="4" spans="1:13" ht="13.5" thickBot="1">
      <c r="A4" s="23" t="s">
        <v>3</v>
      </c>
      <c r="B4" s="68">
        <v>428245</v>
      </c>
      <c r="C4" s="17"/>
      <c r="D4" s="4"/>
      <c r="E4" s="5"/>
      <c r="F4" s="15"/>
      <c r="G4" s="4"/>
      <c r="H4" s="49" t="s">
        <v>14</v>
      </c>
      <c r="I4" s="47">
        <v>0.71428000000000003</v>
      </c>
      <c r="J4" s="17"/>
      <c r="K4" s="4"/>
      <c r="L4" s="15"/>
      <c r="M4" s="4"/>
    </row>
    <row r="5" spans="1:13" ht="13.5" thickBot="1">
      <c r="A5" s="23" t="s">
        <v>4</v>
      </c>
      <c r="B5" s="87" t="str">
        <f>"Vom "&amp;TEXT(MIN(A10:A46),"T.M.JJ")&amp;" bis zum "&amp;TEXT(MAX(A10:A46),"T.M.JJ")</f>
        <v>Vom 1.1.14 bis zum 31.1.14</v>
      </c>
      <c r="C5" s="17"/>
      <c r="D5" s="4"/>
      <c r="E5" s="23" t="s">
        <v>9</v>
      </c>
      <c r="F5" s="71">
        <v>22</v>
      </c>
      <c r="G5" s="17"/>
      <c r="H5" s="50" t="s">
        <v>15</v>
      </c>
      <c r="I5" s="38">
        <v>1.071</v>
      </c>
      <c r="J5" s="17"/>
      <c r="K5" s="37" t="s">
        <v>34</v>
      </c>
      <c r="L5" s="81">
        <v>840</v>
      </c>
      <c r="M5" s="80" t="s">
        <v>35</v>
      </c>
    </row>
    <row r="6" spans="1:13" ht="13.5" thickBot="1">
      <c r="A6" s="24" t="s">
        <v>5</v>
      </c>
      <c r="B6" s="73" t="s">
        <v>41</v>
      </c>
      <c r="C6" s="4"/>
      <c r="D6" s="4"/>
      <c r="E6" s="5"/>
      <c r="F6" s="15"/>
      <c r="G6" s="4"/>
      <c r="H6" s="15"/>
      <c r="I6" s="39"/>
      <c r="J6" s="15"/>
      <c r="K6" s="4"/>
      <c r="L6" s="15"/>
      <c r="M6" s="4"/>
    </row>
    <row r="7" spans="1:13" ht="34.5" thickBot="1">
      <c r="A7" s="25"/>
      <c r="B7" s="18"/>
      <c r="C7" s="4"/>
      <c r="D7" s="4"/>
      <c r="E7" s="23" t="s">
        <v>10</v>
      </c>
      <c r="F7" s="29">
        <v>420</v>
      </c>
      <c r="G7" s="17"/>
      <c r="H7" s="40" t="s">
        <v>16</v>
      </c>
      <c r="I7" s="72">
        <f>I3+I4+I5</f>
        <v>7.8052799999999998</v>
      </c>
      <c r="J7" s="42"/>
      <c r="K7" s="80" t="s">
        <v>44</v>
      </c>
      <c r="L7" s="90">
        <f>L5-G44</f>
        <v>420</v>
      </c>
      <c r="M7" s="80" t="s">
        <v>35</v>
      </c>
    </row>
    <row r="8" spans="1:13" ht="12.75" customHeight="1">
      <c r="A8" s="6"/>
      <c r="B8" s="7"/>
      <c r="C8" s="8"/>
      <c r="D8" s="9"/>
      <c r="E8" s="9"/>
      <c r="F8" s="9"/>
      <c r="G8" s="10"/>
      <c r="H8" s="10"/>
      <c r="I8" s="10"/>
      <c r="J8" s="11"/>
      <c r="K8" s="10"/>
      <c r="L8" s="89"/>
      <c r="M8" s="10"/>
    </row>
    <row r="9" spans="1:13" ht="24">
      <c r="A9" s="20" t="s">
        <v>0</v>
      </c>
      <c r="B9" s="21" t="s">
        <v>1</v>
      </c>
      <c r="C9" s="21" t="s">
        <v>21</v>
      </c>
      <c r="D9" s="21" t="s">
        <v>19</v>
      </c>
      <c r="E9" s="21"/>
      <c r="F9" s="21" t="s">
        <v>30</v>
      </c>
      <c r="G9" s="22" t="s">
        <v>36</v>
      </c>
      <c r="H9" s="21" t="s">
        <v>11</v>
      </c>
      <c r="I9" s="21" t="s">
        <v>12</v>
      </c>
      <c r="J9" s="21" t="s">
        <v>18</v>
      </c>
      <c r="K9" s="21" t="s">
        <v>20</v>
      </c>
      <c r="L9" s="55" t="s">
        <v>37</v>
      </c>
      <c r="M9" s="21" t="s">
        <v>38</v>
      </c>
    </row>
    <row r="10" spans="1:13">
      <c r="A10" s="67">
        <v>41640</v>
      </c>
      <c r="B10" s="30"/>
      <c r="C10" s="66">
        <v>0</v>
      </c>
      <c r="D10" s="51"/>
      <c r="E10" s="65"/>
      <c r="F10" s="65"/>
      <c r="G10" s="65"/>
      <c r="H10" s="83">
        <v>0</v>
      </c>
      <c r="I10" s="53">
        <f>D10*M3</f>
        <v>0</v>
      </c>
      <c r="J10" s="52">
        <f>C10</f>
        <v>0</v>
      </c>
      <c r="K10" s="52">
        <f>H10*M3</f>
        <v>0</v>
      </c>
      <c r="L10" s="32">
        <v>0</v>
      </c>
      <c r="M10" s="31">
        <f>SUM(C10:G10)*K10+J10</f>
        <v>0</v>
      </c>
    </row>
    <row r="11" spans="1:13">
      <c r="A11" s="67">
        <v>41641</v>
      </c>
      <c r="B11" s="30"/>
      <c r="C11" s="66">
        <v>0</v>
      </c>
      <c r="D11" s="51"/>
      <c r="E11" s="65"/>
      <c r="F11" s="65"/>
      <c r="G11" s="65"/>
      <c r="H11" s="83">
        <v>0</v>
      </c>
      <c r="I11" s="53">
        <f>D11*M3</f>
        <v>0</v>
      </c>
      <c r="J11" s="52">
        <f t="shared" ref="J11:J40" si="0">C11</f>
        <v>0</v>
      </c>
      <c r="K11" s="52">
        <f>H11*M3</f>
        <v>0</v>
      </c>
      <c r="L11" s="32">
        <v>0</v>
      </c>
      <c r="M11" s="31">
        <v>0</v>
      </c>
    </row>
    <row r="12" spans="1:13">
      <c r="A12" s="67">
        <v>41642</v>
      </c>
      <c r="B12" s="30"/>
      <c r="C12" s="66">
        <v>0</v>
      </c>
      <c r="D12" s="51"/>
      <c r="E12" s="65"/>
      <c r="F12" s="65"/>
      <c r="G12" s="65"/>
      <c r="H12" s="83">
        <v>0</v>
      </c>
      <c r="I12" s="53">
        <f>D12*M3</f>
        <v>0</v>
      </c>
      <c r="J12" s="52">
        <f t="shared" si="0"/>
        <v>0</v>
      </c>
      <c r="K12" s="52">
        <f>H12*M3</f>
        <v>0</v>
      </c>
      <c r="L12" s="32">
        <v>0</v>
      </c>
      <c r="M12" s="31">
        <v>0</v>
      </c>
    </row>
    <row r="13" spans="1:13">
      <c r="A13" s="67">
        <v>41643</v>
      </c>
      <c r="B13" s="30"/>
      <c r="C13" s="66">
        <v>0</v>
      </c>
      <c r="D13" s="51"/>
      <c r="E13" s="65"/>
      <c r="F13" s="65"/>
      <c r="G13" s="65"/>
      <c r="H13" s="83">
        <v>0</v>
      </c>
      <c r="I13" s="53">
        <f>D13*M3</f>
        <v>0</v>
      </c>
      <c r="J13" s="52">
        <f t="shared" si="0"/>
        <v>0</v>
      </c>
      <c r="K13" s="52">
        <f>H13*M3</f>
        <v>0</v>
      </c>
      <c r="L13" s="32">
        <v>0</v>
      </c>
      <c r="M13" s="31">
        <v>0</v>
      </c>
    </row>
    <row r="14" spans="1:13">
      <c r="A14" s="67">
        <v>41644</v>
      </c>
      <c r="B14" s="30"/>
      <c r="C14" s="66">
        <v>0</v>
      </c>
      <c r="D14" s="51"/>
      <c r="E14" s="65"/>
      <c r="F14" s="65"/>
      <c r="G14" s="65"/>
      <c r="H14" s="83">
        <v>0</v>
      </c>
      <c r="I14" s="53">
        <f>D14*M3</f>
        <v>0</v>
      </c>
      <c r="J14" s="52">
        <f t="shared" si="0"/>
        <v>0</v>
      </c>
      <c r="K14" s="52">
        <f>H14*M3</f>
        <v>0</v>
      </c>
      <c r="L14" s="32">
        <v>0</v>
      </c>
      <c r="M14" s="31">
        <v>0</v>
      </c>
    </row>
    <row r="15" spans="1:13">
      <c r="A15" s="67">
        <v>41645</v>
      </c>
      <c r="B15" s="30" t="s">
        <v>43</v>
      </c>
      <c r="C15" s="66">
        <v>250</v>
      </c>
      <c r="D15" s="51">
        <v>420</v>
      </c>
      <c r="E15" s="65"/>
      <c r="F15" s="65"/>
      <c r="G15" s="65"/>
      <c r="H15" s="83">
        <v>0</v>
      </c>
      <c r="I15" s="53">
        <f>D15*M3</f>
        <v>54.650400000000005</v>
      </c>
      <c r="J15" s="52">
        <f t="shared" si="0"/>
        <v>250</v>
      </c>
      <c r="K15" s="52">
        <f>H15*M3</f>
        <v>0</v>
      </c>
      <c r="L15" s="32">
        <v>0</v>
      </c>
      <c r="M15" s="31">
        <v>0</v>
      </c>
    </row>
    <row r="16" spans="1:13">
      <c r="A16" s="67">
        <v>41646</v>
      </c>
      <c r="B16" s="30"/>
      <c r="C16" s="66">
        <v>0</v>
      </c>
      <c r="D16" s="51">
        <v>420</v>
      </c>
      <c r="E16" s="65"/>
      <c r="F16" s="65"/>
      <c r="G16" s="65"/>
      <c r="H16" s="83">
        <v>0</v>
      </c>
      <c r="I16" s="53">
        <f>D16*M3</f>
        <v>54.650400000000005</v>
      </c>
      <c r="J16" s="52">
        <f t="shared" si="0"/>
        <v>0</v>
      </c>
      <c r="K16" s="52">
        <f>H16*M3</f>
        <v>0</v>
      </c>
      <c r="L16" s="32">
        <v>0</v>
      </c>
      <c r="M16" s="31">
        <v>0</v>
      </c>
    </row>
    <row r="17" spans="1:13">
      <c r="A17" s="67">
        <v>41647</v>
      </c>
      <c r="B17" s="30"/>
      <c r="C17" s="66">
        <v>0</v>
      </c>
      <c r="D17" s="51">
        <v>420</v>
      </c>
      <c r="E17" s="65"/>
      <c r="F17" s="65"/>
      <c r="G17" s="65"/>
      <c r="H17" s="83">
        <v>0</v>
      </c>
      <c r="I17" s="53">
        <f>D17*M3</f>
        <v>54.650400000000005</v>
      </c>
      <c r="J17" s="52">
        <f t="shared" si="0"/>
        <v>0</v>
      </c>
      <c r="K17" s="52">
        <f>H17*M3</f>
        <v>0</v>
      </c>
      <c r="L17" s="32">
        <v>0</v>
      </c>
      <c r="M17" s="31">
        <v>0</v>
      </c>
    </row>
    <row r="18" spans="1:13">
      <c r="A18" s="67">
        <v>41648</v>
      </c>
      <c r="B18" s="30"/>
      <c r="C18" s="66">
        <v>0</v>
      </c>
      <c r="D18" s="51">
        <v>420</v>
      </c>
      <c r="E18" s="65"/>
      <c r="F18" s="65"/>
      <c r="G18" s="65"/>
      <c r="H18" s="83">
        <v>0</v>
      </c>
      <c r="I18" s="53">
        <f>D18*M3</f>
        <v>54.650400000000005</v>
      </c>
      <c r="J18" s="52">
        <f t="shared" si="0"/>
        <v>0</v>
      </c>
      <c r="K18" s="52">
        <f>H18*M3</f>
        <v>0</v>
      </c>
      <c r="L18" s="32">
        <v>0</v>
      </c>
      <c r="M18" s="31">
        <v>0</v>
      </c>
    </row>
    <row r="19" spans="1:13">
      <c r="A19" s="67">
        <v>41649</v>
      </c>
      <c r="B19" s="30"/>
      <c r="C19" s="66">
        <v>0</v>
      </c>
      <c r="D19" s="51">
        <v>420</v>
      </c>
      <c r="E19" s="65"/>
      <c r="F19" s="65"/>
      <c r="G19" s="65"/>
      <c r="H19" s="83">
        <v>0</v>
      </c>
      <c r="I19" s="53">
        <f>D19*M3</f>
        <v>54.650400000000005</v>
      </c>
      <c r="J19" s="52">
        <f t="shared" si="0"/>
        <v>0</v>
      </c>
      <c r="K19" s="52">
        <f>H19*M3</f>
        <v>0</v>
      </c>
      <c r="L19" s="32">
        <v>0</v>
      </c>
      <c r="M19" s="31">
        <v>0</v>
      </c>
    </row>
    <row r="20" spans="1:13">
      <c r="A20" s="67">
        <v>41650</v>
      </c>
      <c r="B20" s="30"/>
      <c r="C20" s="66">
        <v>0</v>
      </c>
      <c r="D20" s="51"/>
      <c r="E20" s="65"/>
      <c r="F20" s="65">
        <v>240</v>
      </c>
      <c r="G20" s="65"/>
      <c r="H20" s="83">
        <v>0</v>
      </c>
      <c r="I20" s="53">
        <f>D20*M3</f>
        <v>0</v>
      </c>
      <c r="J20" s="52">
        <f t="shared" si="0"/>
        <v>0</v>
      </c>
      <c r="K20" s="52">
        <f>H20*M3</f>
        <v>0</v>
      </c>
      <c r="L20" s="32">
        <v>0</v>
      </c>
      <c r="M20" s="31">
        <v>0</v>
      </c>
    </row>
    <row r="21" spans="1:13">
      <c r="A21" s="67">
        <v>41651</v>
      </c>
      <c r="B21" s="30"/>
      <c r="C21" s="66">
        <v>0</v>
      </c>
      <c r="D21" s="51"/>
      <c r="E21" s="65"/>
      <c r="F21" s="65"/>
      <c r="G21" s="65"/>
      <c r="H21" s="83">
        <v>0</v>
      </c>
      <c r="I21" s="53">
        <f>D21*M3</f>
        <v>0</v>
      </c>
      <c r="J21" s="52">
        <f t="shared" si="0"/>
        <v>0</v>
      </c>
      <c r="K21" s="52">
        <f>H21*M3</f>
        <v>0</v>
      </c>
      <c r="L21" s="32">
        <v>0</v>
      </c>
      <c r="M21" s="31">
        <v>0</v>
      </c>
    </row>
    <row r="22" spans="1:13">
      <c r="A22" s="67">
        <v>41652</v>
      </c>
      <c r="B22" s="30"/>
      <c r="C22" s="66">
        <v>0</v>
      </c>
      <c r="D22" s="51">
        <v>420</v>
      </c>
      <c r="E22" s="65"/>
      <c r="F22" s="65"/>
      <c r="G22" s="65"/>
      <c r="H22" s="83">
        <v>0</v>
      </c>
      <c r="I22" s="53">
        <f>D22*M3</f>
        <v>54.650400000000005</v>
      </c>
      <c r="J22" s="52">
        <f t="shared" si="0"/>
        <v>0</v>
      </c>
      <c r="K22" s="52">
        <f>H22*M3</f>
        <v>0</v>
      </c>
      <c r="L22" s="32">
        <v>0</v>
      </c>
      <c r="M22" s="31">
        <v>0</v>
      </c>
    </row>
    <row r="23" spans="1:13">
      <c r="A23" s="67">
        <v>41653</v>
      </c>
      <c r="B23" s="30"/>
      <c r="C23" s="66">
        <v>0</v>
      </c>
      <c r="D23" s="51">
        <v>420</v>
      </c>
      <c r="E23" s="65"/>
      <c r="F23" s="65"/>
      <c r="G23" s="65"/>
      <c r="H23" s="83">
        <v>0</v>
      </c>
      <c r="I23" s="53">
        <f>D23*M3</f>
        <v>54.650400000000005</v>
      </c>
      <c r="J23" s="52">
        <f t="shared" si="0"/>
        <v>0</v>
      </c>
      <c r="K23" s="52">
        <f>H23*M3</f>
        <v>0</v>
      </c>
      <c r="L23" s="32">
        <v>0</v>
      </c>
      <c r="M23" s="31">
        <v>0</v>
      </c>
    </row>
    <row r="24" spans="1:13">
      <c r="A24" s="67">
        <v>41654</v>
      </c>
      <c r="B24" s="30"/>
      <c r="C24" s="66">
        <v>0</v>
      </c>
      <c r="D24" s="51">
        <v>420</v>
      </c>
      <c r="E24" s="65"/>
      <c r="F24" s="65"/>
      <c r="G24" s="65"/>
      <c r="H24" s="83">
        <v>0</v>
      </c>
      <c r="I24" s="53">
        <f>D24*M3</f>
        <v>54.650400000000005</v>
      </c>
      <c r="J24" s="52">
        <f t="shared" si="0"/>
        <v>0</v>
      </c>
      <c r="K24" s="52">
        <f>H24*M3</f>
        <v>0</v>
      </c>
      <c r="L24" s="32">
        <v>0</v>
      </c>
      <c r="M24" s="31">
        <v>0</v>
      </c>
    </row>
    <row r="25" spans="1:13">
      <c r="A25" s="67">
        <v>41655</v>
      </c>
      <c r="B25" s="30"/>
      <c r="C25" s="66">
        <v>0</v>
      </c>
      <c r="D25" s="51">
        <v>420</v>
      </c>
      <c r="E25" s="65"/>
      <c r="F25" s="65"/>
      <c r="G25" s="65"/>
      <c r="H25" s="83">
        <v>0</v>
      </c>
      <c r="I25" s="53">
        <f>D25*M3</f>
        <v>54.650400000000005</v>
      </c>
      <c r="J25" s="52">
        <f t="shared" si="0"/>
        <v>0</v>
      </c>
      <c r="K25" s="52">
        <f>H25*M3</f>
        <v>0</v>
      </c>
      <c r="L25" s="32">
        <v>0</v>
      </c>
      <c r="M25" s="31">
        <v>0</v>
      </c>
    </row>
    <row r="26" spans="1:13">
      <c r="A26" s="67">
        <v>41656</v>
      </c>
      <c r="B26" s="30"/>
      <c r="C26" s="66">
        <v>0</v>
      </c>
      <c r="D26" s="51">
        <v>420</v>
      </c>
      <c r="E26" s="65"/>
      <c r="F26" s="65"/>
      <c r="G26" s="65"/>
      <c r="H26" s="83">
        <v>0</v>
      </c>
      <c r="I26" s="53">
        <f>D26*M3</f>
        <v>54.650400000000005</v>
      </c>
      <c r="J26" s="52">
        <f t="shared" si="0"/>
        <v>0</v>
      </c>
      <c r="K26" s="52">
        <f>H26*M3</f>
        <v>0</v>
      </c>
      <c r="L26" s="32">
        <v>0</v>
      </c>
      <c r="M26" s="31">
        <v>0</v>
      </c>
    </row>
    <row r="27" spans="1:13">
      <c r="A27" s="67">
        <v>41657</v>
      </c>
      <c r="B27" s="30"/>
      <c r="C27" s="66">
        <v>0</v>
      </c>
      <c r="D27" s="51"/>
      <c r="E27" s="65"/>
      <c r="F27" s="65"/>
      <c r="G27" s="65"/>
      <c r="H27" s="83">
        <v>0</v>
      </c>
      <c r="I27" s="53">
        <f>D27*M3</f>
        <v>0</v>
      </c>
      <c r="J27" s="52">
        <f t="shared" si="0"/>
        <v>0</v>
      </c>
      <c r="K27" s="52">
        <f>H27*M3</f>
        <v>0</v>
      </c>
      <c r="L27" s="32">
        <v>0</v>
      </c>
      <c r="M27" s="31">
        <v>0</v>
      </c>
    </row>
    <row r="28" spans="1:13">
      <c r="A28" s="67">
        <v>41658</v>
      </c>
      <c r="B28" s="30"/>
      <c r="C28" s="66">
        <v>0</v>
      </c>
      <c r="D28" s="51"/>
      <c r="E28" s="65"/>
      <c r="F28" s="65"/>
      <c r="G28" s="65"/>
      <c r="H28" s="83">
        <v>0</v>
      </c>
      <c r="I28" s="53">
        <f>D28*M3</f>
        <v>0</v>
      </c>
      <c r="J28" s="52">
        <f t="shared" si="0"/>
        <v>0</v>
      </c>
      <c r="K28" s="52">
        <f>H28*M3</f>
        <v>0</v>
      </c>
      <c r="L28" s="32">
        <v>0</v>
      </c>
      <c r="M28" s="31">
        <v>0</v>
      </c>
    </row>
    <row r="29" spans="1:13">
      <c r="A29" s="67">
        <v>41659</v>
      </c>
      <c r="B29" s="30"/>
      <c r="C29" s="66">
        <v>0</v>
      </c>
      <c r="D29" s="51">
        <v>420</v>
      </c>
      <c r="E29" s="65"/>
      <c r="F29" s="65"/>
      <c r="G29" s="65"/>
      <c r="H29" s="83">
        <v>0</v>
      </c>
      <c r="I29" s="53">
        <f>D29*M3</f>
        <v>54.650400000000005</v>
      </c>
      <c r="J29" s="52">
        <f t="shared" si="0"/>
        <v>0</v>
      </c>
      <c r="K29" s="52">
        <f>H29*M3</f>
        <v>0</v>
      </c>
      <c r="L29" s="32">
        <v>0</v>
      </c>
      <c r="M29" s="31">
        <v>0</v>
      </c>
    </row>
    <row r="30" spans="1:13">
      <c r="A30" s="67">
        <v>41660</v>
      </c>
      <c r="B30" s="30"/>
      <c r="C30" s="66">
        <v>0</v>
      </c>
      <c r="D30" s="51">
        <v>420</v>
      </c>
      <c r="E30" s="65"/>
      <c r="F30" s="65"/>
      <c r="G30" s="65"/>
      <c r="H30" s="83">
        <v>0</v>
      </c>
      <c r="I30" s="53">
        <f>D30*M3</f>
        <v>54.650400000000005</v>
      </c>
      <c r="J30" s="52">
        <f t="shared" si="0"/>
        <v>0</v>
      </c>
      <c r="K30" s="52">
        <f>H30*M3</f>
        <v>0</v>
      </c>
      <c r="L30" s="32">
        <v>0</v>
      </c>
      <c r="M30" s="31">
        <v>0</v>
      </c>
    </row>
    <row r="31" spans="1:13">
      <c r="A31" s="67">
        <v>41661</v>
      </c>
      <c r="B31" s="30"/>
      <c r="C31" s="66">
        <v>0</v>
      </c>
      <c r="D31" s="51">
        <v>420</v>
      </c>
      <c r="E31" s="65"/>
      <c r="F31" s="65"/>
      <c r="G31" s="65"/>
      <c r="H31" s="83">
        <v>0</v>
      </c>
      <c r="I31" s="53">
        <f>D31*M3</f>
        <v>54.650400000000005</v>
      </c>
      <c r="J31" s="52">
        <f t="shared" si="0"/>
        <v>0</v>
      </c>
      <c r="K31" s="52">
        <f>H31*M3</f>
        <v>0</v>
      </c>
      <c r="L31" s="32">
        <v>0</v>
      </c>
      <c r="M31" s="31">
        <v>0</v>
      </c>
    </row>
    <row r="32" spans="1:13">
      <c r="A32" s="67">
        <v>41662</v>
      </c>
      <c r="B32" s="30"/>
      <c r="C32" s="66">
        <v>0</v>
      </c>
      <c r="D32" s="51">
        <v>420</v>
      </c>
      <c r="E32" s="65"/>
      <c r="F32" s="65"/>
      <c r="G32" s="65"/>
      <c r="H32" s="83">
        <v>0</v>
      </c>
      <c r="I32" s="53">
        <f>D32*M3</f>
        <v>54.650400000000005</v>
      </c>
      <c r="J32" s="52">
        <f t="shared" si="0"/>
        <v>0</v>
      </c>
      <c r="K32" s="52">
        <f>H32*M3</f>
        <v>0</v>
      </c>
      <c r="L32" s="32">
        <v>0</v>
      </c>
      <c r="M32" s="31">
        <v>0</v>
      </c>
    </row>
    <row r="33" spans="1:13">
      <c r="A33" s="67">
        <v>41663</v>
      </c>
      <c r="B33" s="30"/>
      <c r="C33" s="66">
        <v>0</v>
      </c>
      <c r="D33" s="51">
        <v>420</v>
      </c>
      <c r="E33" s="65"/>
      <c r="F33" s="65"/>
      <c r="G33" s="65"/>
      <c r="H33" s="83">
        <v>0</v>
      </c>
      <c r="I33" s="53">
        <f>D33*M3</f>
        <v>54.650400000000005</v>
      </c>
      <c r="J33" s="52">
        <f t="shared" si="0"/>
        <v>0</v>
      </c>
      <c r="K33" s="52">
        <f>H33*M3</f>
        <v>0</v>
      </c>
      <c r="L33" s="32">
        <v>0</v>
      </c>
      <c r="M33" s="31">
        <v>0</v>
      </c>
    </row>
    <row r="34" spans="1:13">
      <c r="A34" s="67">
        <v>41664</v>
      </c>
      <c r="B34" s="30"/>
      <c r="C34" s="66">
        <v>0</v>
      </c>
      <c r="D34" s="51"/>
      <c r="E34" s="65"/>
      <c r="F34" s="65"/>
      <c r="G34" s="65"/>
      <c r="H34" s="83">
        <v>0</v>
      </c>
      <c r="I34" s="53">
        <f>D34*M3</f>
        <v>0</v>
      </c>
      <c r="J34" s="52">
        <f t="shared" si="0"/>
        <v>0</v>
      </c>
      <c r="K34" s="52">
        <f>H34*M3</f>
        <v>0</v>
      </c>
      <c r="L34" s="32">
        <v>0</v>
      </c>
      <c r="M34" s="31">
        <v>0</v>
      </c>
    </row>
    <row r="35" spans="1:13">
      <c r="A35" s="67">
        <v>41665</v>
      </c>
      <c r="B35" s="30"/>
      <c r="C35" s="66">
        <v>0</v>
      </c>
      <c r="D35" s="51"/>
      <c r="E35" s="65"/>
      <c r="F35" s="65"/>
      <c r="G35" s="65"/>
      <c r="H35" s="83">
        <v>0</v>
      </c>
      <c r="I35" s="53">
        <f>D35*M3</f>
        <v>0</v>
      </c>
      <c r="J35" s="52">
        <f t="shared" si="0"/>
        <v>0</v>
      </c>
      <c r="K35" s="52">
        <f>H35*M3</f>
        <v>0</v>
      </c>
      <c r="L35" s="32">
        <v>0</v>
      </c>
      <c r="M35" s="31">
        <v>0</v>
      </c>
    </row>
    <row r="36" spans="1:13">
      <c r="A36" s="67">
        <v>41666</v>
      </c>
      <c r="B36" s="30"/>
      <c r="C36" s="66">
        <v>0</v>
      </c>
      <c r="D36" s="51">
        <v>420</v>
      </c>
      <c r="E36" s="65"/>
      <c r="F36" s="65"/>
      <c r="G36" s="65"/>
      <c r="H36" s="83">
        <v>0</v>
      </c>
      <c r="I36" s="53">
        <f>D36*M3</f>
        <v>54.650400000000005</v>
      </c>
      <c r="J36" s="52">
        <f t="shared" si="0"/>
        <v>0</v>
      </c>
      <c r="K36" s="52">
        <f>H36*M3</f>
        <v>0</v>
      </c>
      <c r="L36" s="32">
        <v>0</v>
      </c>
      <c r="M36" s="31">
        <v>0</v>
      </c>
    </row>
    <row r="37" spans="1:13">
      <c r="A37" s="67">
        <v>41667</v>
      </c>
      <c r="B37" s="30"/>
      <c r="C37" s="66">
        <v>0</v>
      </c>
      <c r="D37" s="51">
        <v>420</v>
      </c>
      <c r="E37" s="65"/>
      <c r="F37" s="65"/>
      <c r="G37" s="65">
        <v>420</v>
      </c>
      <c r="H37" s="83">
        <v>0</v>
      </c>
      <c r="I37" s="53">
        <f>D37*M3</f>
        <v>54.650400000000005</v>
      </c>
      <c r="J37" s="52">
        <f t="shared" si="0"/>
        <v>0</v>
      </c>
      <c r="K37" s="52">
        <f>H37*M3</f>
        <v>0</v>
      </c>
      <c r="L37" s="32">
        <v>0</v>
      </c>
      <c r="M37" s="31">
        <v>0</v>
      </c>
    </row>
    <row r="38" spans="1:13">
      <c r="A38" s="67">
        <v>41668</v>
      </c>
      <c r="B38" s="30"/>
      <c r="C38" s="66">
        <v>0</v>
      </c>
      <c r="D38" s="51">
        <v>420</v>
      </c>
      <c r="E38" s="65"/>
      <c r="F38" s="65"/>
      <c r="G38" s="65"/>
      <c r="H38" s="83">
        <v>0</v>
      </c>
      <c r="I38" s="53">
        <f>D38*M3</f>
        <v>54.650400000000005</v>
      </c>
      <c r="J38" s="52">
        <f t="shared" si="0"/>
        <v>0</v>
      </c>
      <c r="K38" s="52">
        <f>H38*M3</f>
        <v>0</v>
      </c>
      <c r="L38" s="32">
        <v>0</v>
      </c>
      <c r="M38" s="31">
        <v>0</v>
      </c>
    </row>
    <row r="39" spans="1:13">
      <c r="A39" s="67">
        <v>41669</v>
      </c>
      <c r="B39" s="30"/>
      <c r="C39" s="66">
        <v>0</v>
      </c>
      <c r="D39" s="51">
        <v>420</v>
      </c>
      <c r="E39" s="65"/>
      <c r="F39" s="65"/>
      <c r="G39" s="65"/>
      <c r="H39" s="83">
        <v>0</v>
      </c>
      <c r="I39" s="53">
        <f>D39*M3</f>
        <v>54.650400000000005</v>
      </c>
      <c r="J39" s="52">
        <f t="shared" si="0"/>
        <v>0</v>
      </c>
      <c r="K39" s="52">
        <f>H39*M3</f>
        <v>0</v>
      </c>
      <c r="L39" s="32">
        <v>0</v>
      </c>
      <c r="M39" s="31">
        <v>0</v>
      </c>
    </row>
    <row r="40" spans="1:13">
      <c r="A40" s="67">
        <v>41670</v>
      </c>
      <c r="B40" s="30"/>
      <c r="C40" s="66">
        <v>0</v>
      </c>
      <c r="D40" s="51">
        <v>420</v>
      </c>
      <c r="E40" s="65"/>
      <c r="F40" s="65"/>
      <c r="G40" s="65"/>
      <c r="H40" s="83">
        <v>0</v>
      </c>
      <c r="I40" s="53">
        <f>D40*M3</f>
        <v>54.650400000000005</v>
      </c>
      <c r="J40" s="52">
        <f t="shared" si="0"/>
        <v>0</v>
      </c>
      <c r="K40" s="52">
        <f>H40*M3</f>
        <v>0</v>
      </c>
      <c r="L40" s="32">
        <v>0</v>
      </c>
      <c r="M40" s="31">
        <v>0</v>
      </c>
    </row>
    <row r="41" spans="1:13">
      <c r="A41" s="12"/>
      <c r="B41" s="13"/>
      <c r="C41" s="19"/>
      <c r="D41" s="19"/>
      <c r="E41" s="19"/>
      <c r="F41" s="19"/>
      <c r="G41" s="19"/>
      <c r="H41" s="4"/>
      <c r="I41" s="43"/>
      <c r="J41" s="54" t="s">
        <v>22</v>
      </c>
      <c r="K41" s="54" t="s">
        <v>23</v>
      </c>
      <c r="L41" s="34"/>
      <c r="M41" s="33"/>
    </row>
    <row r="42" spans="1:13" ht="13.5" thickBot="1">
      <c r="A42" s="12"/>
      <c r="B42" s="13"/>
      <c r="C42" s="56" t="s">
        <v>24</v>
      </c>
      <c r="D42" s="56" t="s">
        <v>24</v>
      </c>
      <c r="E42" s="56" t="s">
        <v>24</v>
      </c>
      <c r="F42" s="56" t="s">
        <v>24</v>
      </c>
      <c r="G42" s="56" t="s">
        <v>24</v>
      </c>
      <c r="H42" s="4"/>
      <c r="I42" s="60"/>
      <c r="J42" s="39"/>
      <c r="K42" s="39"/>
      <c r="L42" s="34"/>
      <c r="M42" s="33"/>
    </row>
    <row r="43" spans="1:13" ht="13.5" thickBot="1">
      <c r="A43" s="12"/>
      <c r="B43" s="13"/>
      <c r="C43" s="19"/>
      <c r="D43" s="19"/>
      <c r="E43" s="64" t="s">
        <v>31</v>
      </c>
      <c r="F43" s="64" t="s">
        <v>32</v>
      </c>
      <c r="G43" s="57"/>
      <c r="H43" s="58" t="s">
        <v>27</v>
      </c>
      <c r="I43" s="59">
        <f>I10+I11+I12+I13+I14+I15+I16+I17+I18+I19+I20+I21+I22+I23+I24+I25+I26+I27+I28+I29+I30+I31+I32+I33+I34+I35+I36+I37+I38+I39+I40</f>
        <v>1093.008</v>
      </c>
      <c r="J43" s="77">
        <f>J10+J11+J12+J13+J14+J15+J16+J17+J18+J19+J20+J21+J22+J23+J24+J25+J26+J27+J28+J29+J30+J31+J32+J33+J34+J35+J36+J37+J38+J39+J40</f>
        <v>250</v>
      </c>
      <c r="K43" s="77">
        <f>K10+K11+K12+K13+K14+K15+K16+K17+K18+K19+K20+K21+K22+K23+K24+K25+K26+K27+K28+K29+K30+K31+K32+K33+K34+K35+K36+K37+K38+K39+K40</f>
        <v>0</v>
      </c>
      <c r="L43" s="35"/>
      <c r="M43" s="33"/>
    </row>
    <row r="44" spans="1:13" ht="13.5" thickBot="1">
      <c r="A44" s="12"/>
      <c r="B44" s="13"/>
      <c r="C44" s="36">
        <f>C10+C11+C12+C13+C14+C15+C16+C17+C18+C19+C20+C21+C22+C23+C24+C25+C26+C27+C28+C29+C30+C31+C33+C34+C35+C36+C37+C38+C39+C40</f>
        <v>250</v>
      </c>
      <c r="D44" s="63">
        <f>D10+D11+D12+D13+D14+D15+D16+D17+D18+D19+D20+D21+D22+D23+D24+D25+D26+D27+D28+D29+D30+D31+D32+D33+D34+D35+D36+D37+D38+D39+D40</f>
        <v>8400</v>
      </c>
      <c r="E44" s="63">
        <f>E10+E11+E12+E13+E14+E15+E16+E17+E18+E19+E20+E21+E22+E23+E24+E25+E26+E27+E28+E29+E30+E31+E32+E33+E34+E35+E36+E37+E38+E39+E40</f>
        <v>0</v>
      </c>
      <c r="F44" s="57">
        <f>F10+F11+F12+F13+F14+F15+F16+F17+F18+F19+F20+F21+F22+F23+F24+F25+F26+F27+F28+F29+F30+F31+F32+F33+F34+F36+F37+F38+F39+F40</f>
        <v>240</v>
      </c>
      <c r="G44" s="57">
        <f>G10+G11+G12+G13+G14+G15+G16+G17+G18+G19+G20+G21+G22+G23+G24+G25+G26+G27+G28+G29+G30+G31+G32+G33+G34+G35+G36+G37+G38+G39+G40</f>
        <v>420</v>
      </c>
      <c r="H44" s="58" t="s">
        <v>33</v>
      </c>
      <c r="I44" s="59">
        <f>F44*M3</f>
        <v>31.228800000000003</v>
      </c>
      <c r="J44" s="35"/>
      <c r="K44" s="34"/>
      <c r="L44" s="54" t="s">
        <v>39</v>
      </c>
      <c r="M44" s="84" t="s">
        <v>40</v>
      </c>
    </row>
    <row r="45" spans="1:13" ht="13.5" thickBot="1">
      <c r="A45" s="12"/>
      <c r="B45" s="13"/>
      <c r="C45" s="19"/>
      <c r="D45" s="64" t="s">
        <v>29</v>
      </c>
      <c r="E45" s="64" t="s">
        <v>29</v>
      </c>
      <c r="F45" s="64" t="s">
        <v>29</v>
      </c>
      <c r="G45" s="82" t="s">
        <v>29</v>
      </c>
      <c r="H45" s="37" t="s">
        <v>25</v>
      </c>
      <c r="I45" s="78">
        <f>J43</f>
        <v>250</v>
      </c>
      <c r="J45" s="35"/>
      <c r="K45" s="34"/>
      <c r="L45" s="34"/>
      <c r="M45" s="33"/>
    </row>
    <row r="46" spans="1:13" ht="13.5" thickBot="1">
      <c r="A46" s="12"/>
      <c r="B46" s="13"/>
      <c r="C46" s="19"/>
      <c r="D46" s="19"/>
      <c r="E46" s="19"/>
      <c r="F46" s="19"/>
      <c r="G46" s="57"/>
      <c r="H46" s="37" t="s">
        <v>26</v>
      </c>
      <c r="I46" s="79">
        <f>K43</f>
        <v>0</v>
      </c>
      <c r="J46" s="35"/>
      <c r="K46" s="34"/>
      <c r="L46" s="39"/>
      <c r="M46" s="85"/>
    </row>
    <row r="47" spans="1:13" ht="13.5" thickBot="1">
      <c r="A47" s="14"/>
      <c r="E47" s="15"/>
      <c r="F47" s="16"/>
      <c r="G47" s="46"/>
      <c r="H47" s="74"/>
      <c r="I47" s="76"/>
      <c r="J47" s="44"/>
      <c r="K47" s="35"/>
      <c r="L47" s="38">
        <f>L10+L11+L12+L13+L14+L15+L16+L17+L18+L19+L20+L21+L22+L23+L24+L25+L26+L27+L28+L29+L30+L31+L32+L33+L34+L35+L36+L37+L38+L39+L40</f>
        <v>0</v>
      </c>
      <c r="M47" s="86">
        <f>SUM(M10:M40)</f>
        <v>0</v>
      </c>
    </row>
    <row r="48" spans="1:13" ht="13.5" thickBot="1">
      <c r="D48" s="45"/>
      <c r="H48" s="61"/>
      <c r="I48" s="61"/>
      <c r="J48" s="61"/>
      <c r="K48" s="61"/>
      <c r="L48" s="61"/>
      <c r="M48" s="61"/>
    </row>
    <row r="49" spans="1:13" ht="13.5" thickBot="1"/>
    <row r="50" spans="1:13" ht="13.5" thickBot="1">
      <c r="H50" s="62" t="s">
        <v>28</v>
      </c>
      <c r="I50" s="75">
        <f>I43+I44-I45-I46-I47</f>
        <v>874.23680000000013</v>
      </c>
    </row>
    <row r="51" spans="1:13">
      <c r="A51" s="91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3"/>
    </row>
    <row r="52" spans="1:13">
      <c r="A52" s="94"/>
      <c r="B52" s="42" t="s">
        <v>45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95"/>
    </row>
    <row r="53" spans="1:13">
      <c r="A53" s="94"/>
      <c r="B53" s="42" t="s">
        <v>46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95"/>
    </row>
    <row r="54" spans="1:13">
      <c r="A54" s="94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95"/>
    </row>
    <row r="55" spans="1:13" ht="13.5" thickBot="1">
      <c r="A55" s="94"/>
      <c r="B55" s="42"/>
      <c r="C55" s="42"/>
      <c r="D55" s="61"/>
      <c r="E55" s="61"/>
      <c r="F55" s="61"/>
      <c r="G55" s="61"/>
      <c r="H55" s="42"/>
      <c r="I55" s="61"/>
      <c r="J55" s="61"/>
      <c r="K55" s="61"/>
      <c r="L55" s="42"/>
      <c r="M55" s="95"/>
    </row>
    <row r="56" spans="1:13" ht="13.5" thickBot="1">
      <c r="A56" s="96" t="s">
        <v>47</v>
      </c>
      <c r="B56" s="61"/>
      <c r="C56" s="61"/>
      <c r="D56" s="61"/>
      <c r="E56" s="61" t="s">
        <v>48</v>
      </c>
      <c r="F56" s="61"/>
      <c r="G56" s="61"/>
      <c r="H56" s="61"/>
      <c r="I56" s="61"/>
      <c r="J56" s="61" t="s">
        <v>49</v>
      </c>
      <c r="K56" s="61"/>
      <c r="L56" s="61"/>
      <c r="M56" s="97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Reisekostenabrechnung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Kabasakal Ali</dc:creator>
  <cp:lastModifiedBy>Kabasakal Ali</cp:lastModifiedBy>
  <cp:lastPrinted>2014-02-06T10:29:26Z</cp:lastPrinted>
  <dcterms:created xsi:type="dcterms:W3CDTF">2002-01-28T22:27:00Z</dcterms:created>
  <dcterms:modified xsi:type="dcterms:W3CDTF">2014-02-14T09:44:05Z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TC060884541031</vt:lpwstr>
  </property>
</Properties>
</file>